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r\Dokument\El\"/>
    </mc:Choice>
  </mc:AlternateContent>
  <xr:revisionPtr revIDLastSave="0" documentId="13_ncr:1_{71BCE8E4-00CA-469F-B0C0-8F06062BB731}" xr6:coauthVersionLast="47" xr6:coauthVersionMax="47" xr10:uidLastSave="{00000000-0000-0000-0000-000000000000}"/>
  <bookViews>
    <workbookView xWindow="4755" yWindow="2580" windowWidth="19860" windowHeight="15555" xr2:uid="{04512C56-93CA-496E-BC07-35099C7F87BB}"/>
  </bookViews>
  <sheets>
    <sheet name="Solcellsuppfölj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B30" i="1"/>
  <c r="D23" i="1"/>
  <c r="G22" i="1"/>
  <c r="F22" i="1"/>
  <c r="D22" i="1"/>
  <c r="C22" i="1"/>
  <c r="B22" i="1"/>
  <c r="G23" i="1"/>
  <c r="F18" i="1"/>
  <c r="E18" i="1"/>
  <c r="D18" i="1"/>
  <c r="C23" i="1"/>
  <c r="B18" i="1"/>
  <c r="F12" i="1"/>
  <c r="B12" i="1"/>
  <c r="F11" i="1"/>
  <c r="B11" i="1"/>
  <c r="G9" i="1"/>
  <c r="G12" i="1" s="1"/>
  <c r="F9" i="1"/>
  <c r="E9" i="1"/>
  <c r="E12" i="1" s="1"/>
  <c r="D9" i="1"/>
  <c r="D12" i="1" s="1"/>
  <c r="C9" i="1"/>
  <c r="C12" i="1" s="1"/>
  <c r="B9" i="1"/>
  <c r="G30" i="1"/>
  <c r="E30" i="1"/>
  <c r="D30" i="1"/>
  <c r="C30" i="1"/>
  <c r="N3" i="1"/>
  <c r="N30" i="1" l="1"/>
  <c r="F20" i="1"/>
  <c r="D28" i="1"/>
  <c r="D25" i="1"/>
  <c r="E22" i="1"/>
  <c r="N22" i="1"/>
  <c r="C11" i="1"/>
  <c r="G11" i="1"/>
  <c r="N21" i="1"/>
  <c r="E23" i="1"/>
  <c r="E28" i="1" s="1"/>
  <c r="N5" i="1"/>
  <c r="C18" i="1"/>
  <c r="G18" i="1"/>
  <c r="D11" i="1"/>
  <c r="D20" i="1" s="1"/>
  <c r="N14" i="1"/>
  <c r="B20" i="1"/>
  <c r="B23" i="1"/>
  <c r="B25" i="1" s="1"/>
  <c r="F23" i="1"/>
  <c r="F25" i="1" s="1"/>
  <c r="E11" i="1"/>
  <c r="E20" i="1" s="1"/>
  <c r="E25" i="1" l="1"/>
  <c r="C20" i="1"/>
  <c r="N23" i="1"/>
  <c r="B28" i="1"/>
  <c r="F28" i="1"/>
  <c r="N20" i="1"/>
  <c r="G25" i="1"/>
  <c r="G28" i="1"/>
  <c r="B26" i="1"/>
  <c r="C25" i="1"/>
  <c r="N25" i="1" s="1"/>
  <c r="C28" i="1"/>
  <c r="G20" i="1"/>
  <c r="N11" i="1"/>
  <c r="C26" i="1" l="1"/>
  <c r="D26" i="1" s="1"/>
  <c r="E26" i="1" s="1"/>
  <c r="F26" i="1" s="1"/>
  <c r="G26" i="1" s="1"/>
</calcChain>
</file>

<file path=xl/sharedStrings.xml><?xml version="1.0" encoding="utf-8"?>
<sst xmlns="http://schemas.openxmlformats.org/spreadsheetml/2006/main" count="36" uniqueCount="36">
  <si>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</si>
  <si>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</si>
  <si>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</si>
  <si>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</si>
  <si>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</si>
  <si>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</si>
  <si>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</si>
  <si>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</si>
  <si>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</si>
  <si>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</si>
  <si>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</si>
  <si>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</si>
  <si>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</t>
  </si>
  <si>
    <t>Elpris (öre/kWh)</t>
  </si>
  <si>
    <t>Förbrukning (kWh)</t>
  </si>
  <si>
    <t>Elöverföring (öre/kWh)</t>
  </si>
  <si>
    <t>Energiskatt (öre/kWh)</t>
  </si>
  <si>
    <t>Elavtal årsavgift (kr)</t>
  </si>
  <si>
    <t>El rörligt pris (öre/kWh)</t>
  </si>
  <si>
    <t>Summa att betala (kr)</t>
  </si>
  <si>
    <t>Pris per kWh (kr)</t>
  </si>
  <si>
    <t>Sålt till E.On (kWh)</t>
  </si>
  <si>
    <t>Spotpris (öre/kWh)</t>
  </si>
  <si>
    <t>Förlustersättning (öre/kWh)</t>
  </si>
  <si>
    <t>Avdrag/Pålägg (öre/kWh)</t>
  </si>
  <si>
    <t>Försäljningspris (kr)</t>
  </si>
  <si>
    <t>Elräkning (kr)</t>
  </si>
  <si>
    <t>Förbrukat direkt (kWh)</t>
  </si>
  <si>
    <t>Förtjänst egenförbr. (kr)</t>
  </si>
  <si>
    <t>Skattereduktion (kr)</t>
  </si>
  <si>
    <t>Solcellsförtjänst (kr)</t>
  </si>
  <si>
    <t>Ackumulerad förtjänst (kr)</t>
  </si>
  <si>
    <t>Förtjänst per såld kWh (kr)</t>
  </si>
  <si>
    <t>Elräkning utan solceller</t>
  </si>
  <si>
    <t>Värden i fetstil ändras automatiskt</t>
  </si>
  <si>
    <t>Abonnemang 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</si>
</sst>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B909-41FC-4DA0-92D8-0F207BED6693}">
  <dimension ref="A1:N33"/>
  <sheetViews>
    <sheetView tabSelected="1" workbookViewId="0">
      <selection activeCell="A4" sqref="A4"/>
    </sheetView>
  </sheetViews>
  <sheetFormatPr defaultRowHeight="15" x14ac:dyDescent="0.25"/>
  <cols>
    <col min="1" max="1" width="26.7109375" customWidth="1"/>
    <col min="2" max="13" width="11.140625" customWidth="1"/>
    <col min="14" max="14" width="9" customWidth="1"/>
  </cols>
  <sheetData>
    <row r="1" spans="1:14" x14ac:dyDescent="0.25">
      <c r="A1" s="21">
        <v>2020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</row>
    <row r="2" spans="1:14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x14ac:dyDescent="0.25">
      <c r="A3" s="2" t="s">
        <v>35</v>
      </c>
      <c r="B3" s="3">
        <v>537.5</v>
      </c>
      <c r="C3" s="4">
        <v>537.5</v>
      </c>
      <c r="D3" s="4">
        <v>537.5</v>
      </c>
      <c r="E3" s="4">
        <v>537.5</v>
      </c>
      <c r="F3" s="4">
        <v>696.25</v>
      </c>
      <c r="G3" s="4">
        <v>696</v>
      </c>
      <c r="H3" s="4"/>
      <c r="I3" s="4"/>
      <c r="J3" s="4"/>
      <c r="K3" s="4"/>
      <c r="L3" s="4"/>
      <c r="M3" s="4"/>
      <c r="N3" s="5">
        <f>SUM(B3:M3)</f>
        <v>3542.25</v>
      </c>
    </row>
    <row r="4" spans="1:14" x14ac:dyDescent="0.25">
      <c r="A4" s="2" t="s">
        <v>13</v>
      </c>
      <c r="B4" s="6">
        <v>32.67</v>
      </c>
      <c r="C4" s="6">
        <v>24.62</v>
      </c>
      <c r="D4" s="6">
        <v>22</v>
      </c>
      <c r="E4" s="6">
        <v>19.2</v>
      </c>
      <c r="F4" s="6">
        <v>19.440000000000001</v>
      </c>
      <c r="G4" s="6">
        <v>30.33</v>
      </c>
      <c r="H4" s="6"/>
      <c r="I4" s="6"/>
      <c r="J4" s="6"/>
      <c r="K4" s="6"/>
      <c r="L4" s="6"/>
      <c r="M4" s="6"/>
      <c r="N4" s="7"/>
    </row>
    <row r="5" spans="1:14" x14ac:dyDescent="0.25">
      <c r="A5" s="2" t="s">
        <v>14</v>
      </c>
      <c r="B5" s="4">
        <v>2239</v>
      </c>
      <c r="C5" s="4">
        <v>2234</v>
      </c>
      <c r="D5" s="4">
        <v>2060</v>
      </c>
      <c r="E5" s="4">
        <v>1414</v>
      </c>
      <c r="F5" s="4">
        <v>1125</v>
      </c>
      <c r="G5" s="4">
        <v>715</v>
      </c>
      <c r="H5" s="4"/>
      <c r="I5" s="4"/>
      <c r="J5" s="4"/>
      <c r="K5" s="4"/>
      <c r="L5" s="4"/>
      <c r="M5" s="4"/>
      <c r="N5" s="5">
        <f>SUM(B5:M5)</f>
        <v>9787</v>
      </c>
    </row>
    <row r="6" spans="1:14" x14ac:dyDescent="0.25">
      <c r="A6" s="2" t="s">
        <v>15</v>
      </c>
      <c r="B6" s="6">
        <v>21.3</v>
      </c>
      <c r="C6" s="6">
        <v>21.3</v>
      </c>
      <c r="D6" s="6">
        <v>21.3</v>
      </c>
      <c r="E6" s="6">
        <v>21.3</v>
      </c>
      <c r="F6" s="6">
        <v>21.3</v>
      </c>
      <c r="G6" s="6">
        <v>21.3</v>
      </c>
      <c r="H6" s="6"/>
      <c r="I6" s="6"/>
      <c r="J6" s="6"/>
      <c r="K6" s="6"/>
      <c r="L6" s="6"/>
      <c r="M6" s="6"/>
      <c r="N6" s="7"/>
    </row>
    <row r="7" spans="1:14" x14ac:dyDescent="0.25">
      <c r="A7" s="2" t="s">
        <v>16</v>
      </c>
      <c r="B7" s="6">
        <v>44.13</v>
      </c>
      <c r="C7" s="6">
        <v>44.13</v>
      </c>
      <c r="D7" s="6">
        <v>44.13</v>
      </c>
      <c r="E7" s="6">
        <v>44.13</v>
      </c>
      <c r="F7" s="6">
        <v>44.13</v>
      </c>
      <c r="G7" s="6">
        <v>44.13</v>
      </c>
      <c r="H7" s="6"/>
      <c r="I7" s="6"/>
      <c r="J7" s="6"/>
      <c r="K7" s="6"/>
      <c r="L7" s="6"/>
      <c r="M7" s="6"/>
      <c r="N7" s="7"/>
    </row>
    <row r="8" spans="1:14" x14ac:dyDescent="0.25">
      <c r="A8" s="2" t="s">
        <v>17</v>
      </c>
      <c r="B8" s="6">
        <v>40.76</v>
      </c>
      <c r="C8" s="6">
        <v>36.83</v>
      </c>
      <c r="D8" s="6">
        <v>40.76</v>
      </c>
      <c r="E8" s="6">
        <v>39.450000000000003</v>
      </c>
      <c r="F8" s="6">
        <v>40.76</v>
      </c>
      <c r="G8" s="6">
        <v>39.450000000000003</v>
      </c>
      <c r="H8" s="6"/>
      <c r="I8" s="6"/>
      <c r="J8" s="6"/>
      <c r="K8" s="6"/>
      <c r="L8" s="6"/>
      <c r="M8" s="6"/>
      <c r="N8" s="7"/>
    </row>
    <row r="9" spans="1:14" x14ac:dyDescent="0.25">
      <c r="A9" s="8" t="s">
        <v>18</v>
      </c>
      <c r="B9" s="9">
        <f t="shared" ref="B9:G9" si="0">B4*1.25</f>
        <v>40.837500000000006</v>
      </c>
      <c r="C9" s="9">
        <f t="shared" si="0"/>
        <v>30.775000000000002</v>
      </c>
      <c r="D9" s="9">
        <f t="shared" si="0"/>
        <v>27.5</v>
      </c>
      <c r="E9" s="9">
        <f t="shared" si="0"/>
        <v>24</v>
      </c>
      <c r="F9" s="9">
        <f t="shared" si="0"/>
        <v>24.3</v>
      </c>
      <c r="G9" s="9">
        <f t="shared" si="0"/>
        <v>37.912499999999994</v>
      </c>
      <c r="H9" s="9"/>
      <c r="I9" s="10"/>
      <c r="J9" s="10"/>
      <c r="K9" s="11"/>
      <c r="L9" s="11"/>
      <c r="M9" s="11"/>
      <c r="N9" s="7"/>
    </row>
    <row r="10" spans="1:14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 x14ac:dyDescent="0.25">
      <c r="A11" s="12" t="s">
        <v>19</v>
      </c>
      <c r="B11" s="5">
        <f t="shared" ref="B11:G11" si="1">B3+(B5*B9/100)+(B6*B5/100)+(B7*B5/100)+B8</f>
        <v>2957.5893250000004</v>
      </c>
      <c r="C11" s="5">
        <f t="shared" si="1"/>
        <v>2723.5497</v>
      </c>
      <c r="D11" s="5">
        <f t="shared" si="1"/>
        <v>2492.6180000000004</v>
      </c>
      <c r="E11" s="5">
        <f t="shared" si="1"/>
        <v>1841.4902</v>
      </c>
      <c r="F11" s="5">
        <f t="shared" si="1"/>
        <v>1746.4725000000001</v>
      </c>
      <c r="G11" s="5">
        <f t="shared" si="1"/>
        <v>1474.3488749999999</v>
      </c>
      <c r="H11" s="5"/>
      <c r="I11" s="5"/>
      <c r="J11" s="5"/>
      <c r="K11" s="5"/>
      <c r="L11" s="5"/>
      <c r="M11" s="5"/>
      <c r="N11" s="5">
        <f>SUM(B11:M11)</f>
        <v>13236.068600000001</v>
      </c>
    </row>
    <row r="12" spans="1:14" x14ac:dyDescent="0.25">
      <c r="A12" s="16" t="s">
        <v>20</v>
      </c>
      <c r="B12" s="17">
        <f t="shared" ref="B12:G12" si="2">(B9+B7+B6)/100</f>
        <v>1.062675</v>
      </c>
      <c r="C12" s="17">
        <f t="shared" si="2"/>
        <v>0.96204999999999996</v>
      </c>
      <c r="D12" s="17">
        <f t="shared" si="2"/>
        <v>0.9292999999999999</v>
      </c>
      <c r="E12" s="17">
        <f t="shared" si="2"/>
        <v>0.89429999999999987</v>
      </c>
      <c r="F12" s="17">
        <f t="shared" si="2"/>
        <v>0.89729999999999999</v>
      </c>
      <c r="G12" s="17">
        <f t="shared" si="2"/>
        <v>1.0334249999999998</v>
      </c>
      <c r="H12" s="17"/>
      <c r="I12" s="6"/>
      <c r="J12" s="6"/>
      <c r="K12" s="6"/>
      <c r="L12" s="6"/>
      <c r="M12" s="6"/>
      <c r="N12" s="7"/>
    </row>
    <row r="13" spans="1:14" x14ac:dyDescent="0.25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2" t="s">
        <v>21</v>
      </c>
      <c r="B14" s="7">
        <v>84</v>
      </c>
      <c r="C14" s="7">
        <v>338</v>
      </c>
      <c r="D14" s="7">
        <v>922</v>
      </c>
      <c r="E14" s="7">
        <v>1417</v>
      </c>
      <c r="F14" s="7">
        <v>1878</v>
      </c>
      <c r="G14" s="7">
        <v>2096</v>
      </c>
      <c r="H14" s="7"/>
      <c r="I14" s="7"/>
      <c r="J14" s="7"/>
      <c r="K14" s="7"/>
      <c r="L14" s="7"/>
      <c r="M14" s="7"/>
      <c r="N14" s="5">
        <f>SUM(B14:M14)</f>
        <v>6735</v>
      </c>
    </row>
    <row r="15" spans="1:14" x14ac:dyDescent="0.25">
      <c r="A15" s="2" t="s">
        <v>22</v>
      </c>
      <c r="B15" s="7">
        <v>36.76</v>
      </c>
      <c r="C15" s="7">
        <v>32.049999999999997</v>
      </c>
      <c r="D15" s="7">
        <v>15.06</v>
      </c>
      <c r="E15" s="7">
        <v>12.62</v>
      </c>
      <c r="F15" s="7">
        <v>18.760000000000002</v>
      </c>
      <c r="G15" s="7">
        <v>37.92</v>
      </c>
      <c r="H15" s="7"/>
      <c r="I15" s="7"/>
      <c r="J15" s="7"/>
      <c r="K15" s="7"/>
      <c r="L15" s="7"/>
      <c r="M15" s="7"/>
      <c r="N15" s="7"/>
    </row>
    <row r="16" spans="1:14" x14ac:dyDescent="0.25">
      <c r="A16" s="2" t="s">
        <v>23</v>
      </c>
      <c r="B16" s="7">
        <v>2.92</v>
      </c>
      <c r="C16" s="7">
        <v>2.92</v>
      </c>
      <c r="D16" s="7">
        <v>2.92</v>
      </c>
      <c r="E16" s="7">
        <v>2.92</v>
      </c>
      <c r="F16" s="7">
        <v>2.92</v>
      </c>
      <c r="G16" s="7">
        <v>2.92</v>
      </c>
      <c r="H16" s="7"/>
      <c r="I16" s="7"/>
      <c r="J16" s="7"/>
      <c r="K16" s="7"/>
      <c r="L16" s="7"/>
      <c r="M16" s="7"/>
      <c r="N16" s="7"/>
    </row>
    <row r="17" spans="1:14" x14ac:dyDescent="0.25">
      <c r="A17" s="2" t="s">
        <v>24</v>
      </c>
      <c r="B17" s="7">
        <v>10</v>
      </c>
      <c r="C17" s="7">
        <v>10</v>
      </c>
      <c r="D17" s="7">
        <v>10</v>
      </c>
      <c r="E17" s="7">
        <v>10</v>
      </c>
      <c r="F17" s="7">
        <v>10</v>
      </c>
      <c r="G17" s="7">
        <v>10</v>
      </c>
      <c r="H17" s="7"/>
      <c r="I17" s="7"/>
      <c r="J17" s="7"/>
      <c r="K17" s="7"/>
      <c r="L17" s="7"/>
      <c r="M17" s="7"/>
      <c r="N17" s="7"/>
    </row>
    <row r="18" spans="1:14" x14ac:dyDescent="0.25">
      <c r="A18" s="12" t="s">
        <v>25</v>
      </c>
      <c r="B18" s="5">
        <f t="shared" ref="B18:G18" si="3">B14*(B15+B16+B17)/100</f>
        <v>41.731200000000001</v>
      </c>
      <c r="C18" s="5">
        <f t="shared" si="3"/>
        <v>151.99859999999998</v>
      </c>
      <c r="D18" s="5">
        <f t="shared" si="3"/>
        <v>257.97559999999999</v>
      </c>
      <c r="E18" s="5">
        <f t="shared" si="3"/>
        <v>361.90179999999998</v>
      </c>
      <c r="F18" s="5">
        <f t="shared" si="3"/>
        <v>594.95040000000006</v>
      </c>
      <c r="G18" s="5">
        <f t="shared" si="3"/>
        <v>1065.6064000000001</v>
      </c>
      <c r="H18" s="5"/>
      <c r="I18" s="13"/>
      <c r="J18" s="13"/>
      <c r="K18" s="13"/>
      <c r="L18" s="13"/>
      <c r="M18" s="13"/>
      <c r="N18" s="1"/>
    </row>
    <row r="19" spans="1:14" x14ac:dyDescent="0.2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12" t="s">
        <v>26</v>
      </c>
      <c r="B20" s="5">
        <f t="shared" ref="B20:G20" si="4">B11-B18</f>
        <v>2915.8581250000002</v>
      </c>
      <c r="C20" s="5">
        <f t="shared" si="4"/>
        <v>2571.5511000000001</v>
      </c>
      <c r="D20" s="5">
        <f t="shared" si="4"/>
        <v>2234.6424000000006</v>
      </c>
      <c r="E20" s="5">
        <f t="shared" si="4"/>
        <v>1479.5884000000001</v>
      </c>
      <c r="F20" s="5">
        <f t="shared" si="4"/>
        <v>1151.5221000000001</v>
      </c>
      <c r="G20" s="5">
        <f t="shared" si="4"/>
        <v>408.74247499999979</v>
      </c>
      <c r="H20" s="5"/>
      <c r="I20" s="5"/>
      <c r="J20" s="5"/>
      <c r="K20" s="5"/>
      <c r="L20" s="5"/>
      <c r="M20" s="5"/>
      <c r="N20" s="5">
        <f>SUM(B20:M20)</f>
        <v>10761.9046</v>
      </c>
    </row>
    <row r="21" spans="1:14" x14ac:dyDescent="0.25">
      <c r="A21" s="2" t="s">
        <v>27</v>
      </c>
      <c r="B21" s="4">
        <v>138</v>
      </c>
      <c r="C21" s="4">
        <v>322</v>
      </c>
      <c r="D21" s="4">
        <v>734</v>
      </c>
      <c r="E21" s="4">
        <v>785</v>
      </c>
      <c r="F21" s="4">
        <v>770</v>
      </c>
      <c r="G21" s="4">
        <v>523</v>
      </c>
      <c r="H21" s="4"/>
      <c r="I21" s="3"/>
      <c r="J21" s="3"/>
      <c r="K21" s="3"/>
      <c r="L21" s="3"/>
      <c r="M21" s="3"/>
      <c r="N21" s="5">
        <f>SUM(B21:M21)</f>
        <v>3272</v>
      </c>
    </row>
    <row r="22" spans="1:14" x14ac:dyDescent="0.25">
      <c r="A22" s="12" t="s">
        <v>28</v>
      </c>
      <c r="B22" s="5">
        <f t="shared" ref="B22:G22" si="5">B21*B12</f>
        <v>146.64914999999999</v>
      </c>
      <c r="C22" s="5">
        <f t="shared" si="5"/>
        <v>309.7801</v>
      </c>
      <c r="D22" s="5">
        <f t="shared" si="5"/>
        <v>682.10619999999994</v>
      </c>
      <c r="E22" s="5">
        <f t="shared" si="5"/>
        <v>702.02549999999985</v>
      </c>
      <c r="F22" s="5">
        <f t="shared" si="5"/>
        <v>690.92099999999994</v>
      </c>
      <c r="G22" s="5">
        <f t="shared" si="5"/>
        <v>540.48127499999987</v>
      </c>
      <c r="H22" s="5"/>
      <c r="I22" s="13"/>
      <c r="J22" s="13"/>
      <c r="K22" s="13"/>
      <c r="L22" s="13"/>
      <c r="M22" s="13"/>
      <c r="N22" s="5">
        <f>SUM(B22:M22)</f>
        <v>3071.9632249999995</v>
      </c>
    </row>
    <row r="23" spans="1:14" x14ac:dyDescent="0.25">
      <c r="A23" s="12" t="s">
        <v>29</v>
      </c>
      <c r="B23" s="5">
        <f t="shared" ref="B23:G23" si="6">B14*0.6</f>
        <v>50.4</v>
      </c>
      <c r="C23" s="5">
        <f t="shared" si="6"/>
        <v>202.79999999999998</v>
      </c>
      <c r="D23" s="5">
        <f t="shared" si="6"/>
        <v>553.19999999999993</v>
      </c>
      <c r="E23" s="5">
        <f t="shared" si="6"/>
        <v>850.19999999999993</v>
      </c>
      <c r="F23" s="5">
        <f t="shared" si="6"/>
        <v>1126.8</v>
      </c>
      <c r="G23" s="5">
        <f t="shared" si="6"/>
        <v>1257.5999999999999</v>
      </c>
      <c r="H23" s="5"/>
      <c r="I23" s="1"/>
      <c r="J23" s="1"/>
      <c r="K23" s="1"/>
      <c r="L23" s="1"/>
      <c r="M23" s="1"/>
      <c r="N23" s="5">
        <f>SUM(B23:M23)</f>
        <v>4040.9999999999995</v>
      </c>
    </row>
    <row r="24" spans="1:14" x14ac:dyDescent="0.25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14" t="s">
        <v>30</v>
      </c>
      <c r="B25" s="15">
        <f t="shared" ref="B25:G25" si="7">B18+B22+B23</f>
        <v>238.78035</v>
      </c>
      <c r="C25" s="15">
        <f t="shared" si="7"/>
        <v>664.57869999999991</v>
      </c>
      <c r="D25" s="15">
        <f t="shared" si="7"/>
        <v>1493.2817999999997</v>
      </c>
      <c r="E25" s="15">
        <f t="shared" si="7"/>
        <v>1914.1272999999997</v>
      </c>
      <c r="F25" s="15">
        <f t="shared" si="7"/>
        <v>2412.6714000000002</v>
      </c>
      <c r="G25" s="15">
        <f t="shared" si="7"/>
        <v>2863.6876750000001</v>
      </c>
      <c r="H25" s="15"/>
      <c r="I25" s="5"/>
      <c r="J25" s="5"/>
      <c r="K25" s="5"/>
      <c r="L25" s="5"/>
      <c r="M25" s="5"/>
      <c r="N25" s="5">
        <f>SUM(B25:M25)</f>
        <v>9587.1272250000002</v>
      </c>
    </row>
    <row r="26" spans="1:14" x14ac:dyDescent="0.25">
      <c r="A26" s="16" t="s">
        <v>31</v>
      </c>
      <c r="B26" s="18">
        <f>B25</f>
        <v>238.78035</v>
      </c>
      <c r="C26" s="18">
        <f>B26+C25</f>
        <v>903.35904999999991</v>
      </c>
      <c r="D26" s="18">
        <f t="shared" ref="D26:G26" si="8">C26+D25</f>
        <v>2396.6408499999998</v>
      </c>
      <c r="E26" s="18">
        <f t="shared" si="8"/>
        <v>4310.7681499999999</v>
      </c>
      <c r="F26" s="18">
        <f t="shared" si="8"/>
        <v>6723.4395500000001</v>
      </c>
      <c r="G26" s="18">
        <f t="shared" si="8"/>
        <v>9587.1272250000002</v>
      </c>
      <c r="H26" s="18"/>
      <c r="I26" s="5"/>
      <c r="J26" s="5"/>
      <c r="K26" s="5"/>
      <c r="L26" s="5"/>
      <c r="M26" s="5"/>
      <c r="N26" s="5"/>
    </row>
    <row r="27" spans="1:14" x14ac:dyDescent="0.25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 s="12" t="s">
        <v>32</v>
      </c>
      <c r="B28" s="19">
        <f t="shared" ref="B28:G28" si="9">SUM(B18+B23)/B14</f>
        <v>1.0968</v>
      </c>
      <c r="C28" s="19">
        <f t="shared" si="9"/>
        <v>1.0496999999999999</v>
      </c>
      <c r="D28" s="19">
        <f t="shared" si="9"/>
        <v>0.87979999999999992</v>
      </c>
      <c r="E28" s="19">
        <f t="shared" si="9"/>
        <v>0.85539999999999994</v>
      </c>
      <c r="F28" s="19">
        <f t="shared" si="9"/>
        <v>0.91679999999999995</v>
      </c>
      <c r="G28" s="19">
        <f t="shared" si="9"/>
        <v>1.1084000000000001</v>
      </c>
      <c r="H28" s="19"/>
      <c r="I28" s="19"/>
      <c r="J28" s="19"/>
      <c r="K28" s="19"/>
      <c r="L28" s="19"/>
      <c r="M28" s="19"/>
      <c r="N28" s="7"/>
    </row>
    <row r="29" spans="1:14" x14ac:dyDescent="0.25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5">
      <c r="A30" s="16" t="s">
        <v>33</v>
      </c>
      <c r="B30" s="18">
        <f t="shared" ref="B30:G30" si="10">B3+((B5+B21)*B9/100)+(B6*(B5+B21)/100)+(B7*(B5+B21)/100)+B8</f>
        <v>3104.2384750000001</v>
      </c>
      <c r="C30" s="18">
        <f t="shared" si="10"/>
        <v>3033.3298</v>
      </c>
      <c r="D30" s="18">
        <f t="shared" si="10"/>
        <v>3174.7242000000001</v>
      </c>
      <c r="E30" s="18">
        <f t="shared" si="10"/>
        <v>2543.5156999999999</v>
      </c>
      <c r="F30" s="18">
        <f t="shared" si="10"/>
        <v>2437.3935000000001</v>
      </c>
      <c r="G30" s="18">
        <f t="shared" si="10"/>
        <v>2014.83015</v>
      </c>
      <c r="H30" s="18"/>
      <c r="I30" s="4"/>
      <c r="J30" s="4"/>
      <c r="K30" s="4"/>
      <c r="L30" s="4"/>
      <c r="M30" s="4"/>
      <c r="N30" s="5">
        <f>SUM(B30:M30)</f>
        <v>16308.031825</v>
      </c>
    </row>
    <row r="31" spans="1:14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3" spans="2:2" x14ac:dyDescent="0.25">
      <c r="B33" s="20" t="s">
        <v>34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Solcellsuppföljning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Edenholm</dc:creator>
  <cp:lastModifiedBy>Johan Edenholm</cp:lastModifiedBy>
  <dcterms:created xsi:type="dcterms:W3CDTF">2020-07-05T20:49:41Z</dcterms:created>
  <dcterms:modified xsi:type="dcterms:W3CDTF">2021-09-20T17:38:34Z</dcterms:modified>
</cp:coreProperties>
</file>